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6260" windowHeight="8025" firstSheet="2" activeTab="2"/>
  </bookViews>
  <sheets>
    <sheet name="п-ф" sheetId="1" state="hidden" r:id="rId1"/>
    <sheet name="с-ф" sheetId="2" state="hidden" r:id="rId2"/>
    <sheet name="ПРЕЙСКУРАНТ-НОВЫЙ" sheetId="3" r:id="rId3"/>
  </sheets>
  <definedNames/>
  <calcPr fullCalcOnLoad="1" refMode="R1C1"/>
</workbook>
</file>

<file path=xl/sharedStrings.xml><?xml version="1.0" encoding="utf-8"?>
<sst xmlns="http://schemas.openxmlformats.org/spreadsheetml/2006/main" count="169" uniqueCount="91">
  <si>
    <t>«УТВЕРЖДАЮ»</t>
  </si>
  <si>
    <t>ООО « Медмарк-Клиника»</t>
  </si>
  <si>
    <t>Директор ________Е.С. Белянова</t>
  </si>
  <si>
    <t>№</t>
  </si>
  <si>
    <t>Наименование услуги</t>
  </si>
  <si>
    <t xml:space="preserve">Анестезия (инфильтрационная, проводниковая) </t>
  </si>
  <si>
    <t xml:space="preserve"> </t>
  </si>
  <si>
    <t>один</t>
  </si>
  <si>
    <t>два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</si>
  <si>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</si>
  <si>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</si>
  <si>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</si>
  <si>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</si>
  <si>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</si>
  <si>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</si>
  <si>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</si>
  <si>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</si>
  <si>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одиннадцать</t>
  </si>
  <si>
    <t>двенадцать</t>
  </si>
  <si>
    <t>тринадцать</t>
  </si>
  <si>
    <t>четырнадцать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</si>
  <si>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</si>
  <si>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</si>
  <si>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</si>
  <si>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</si>
  <si>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</si>
  <si>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</si>
  <si>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тридцать</t>
  </si>
  <si>
    <t>сорок</t>
  </si>
  <si>
    <t>пятьдесят</t>
  </si>
  <si>
    <t>шестьдесят</t>
  </si>
  <si>
    <t>семьдесят</t>
  </si>
  <si>
    <t>восемьдесят</t>
  </si>
  <si>
    <t>девяносто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</si>
  <si>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</si>
  <si>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</si>
  <si>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</si>
  <si>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</si>
  <si>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</si>
  <si>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</si>
  <si>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</si>
  <si>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</si>
  <si>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</si>
  <si>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одна тысяча</t>
  </si>
  <si>
    <t>две тысячи</t>
  </si>
  <si>
    <t>три тысячи</t>
  </si>
  <si>
    <t>четыре тысячи</t>
  </si>
  <si>
    <t>пять тысяч</t>
  </si>
  <si>
    <t>шесть тысяч</t>
  </si>
  <si>
    <t>семь тысяч</t>
  </si>
  <si>
    <t>восемь тысяч</t>
  </si>
  <si>
    <t>девять тысяч</t>
  </si>
  <si>
    <t>один миллион</t>
  </si>
  <si>
    <t>два миллиона</t>
  </si>
  <si>
    <t>три миллиона</t>
  </si>
  <si>
    <t>четыре миллиона</t>
  </si>
  <si>
    <t>пять миллионов</t>
  </si>
  <si>
    <t>шесть миллионов</t>
  </si>
  <si>
    <t>семь миллионов</t>
  </si>
  <si>
    <t>восемь миллионов</t>
  </si>
  <si>
    <t>девять миллионов</t>
  </si>
  <si>
    <t>рублей</t>
  </si>
  <si>
    <t>рубль</t>
  </si>
  <si>
    <t>рубля</t>
  </si>
  <si>
    <t>Прейскурант</t>
  </si>
  <si>
    <t>«20» апреля  2020г.</t>
  </si>
  <si>
    <t>Стоматология ортопедическая</t>
  </si>
  <si>
    <t>Восстановление зуба  коронкой металлической (штампованной)</t>
  </si>
  <si>
    <t>Восстановление зуба  коронкой керамической на основе диоксида циркония</t>
  </si>
  <si>
    <t>Восстановление зуба  с использованием цельнолитой культевой вкладки</t>
  </si>
  <si>
    <t>Протезирование съемным бюгельным протезом</t>
  </si>
  <si>
    <t>Протезирование частичным съемным пластиночным акриловым протезом</t>
  </si>
  <si>
    <t>Протезирование полным съемным пластиночным акриловым протезом</t>
  </si>
  <si>
    <t>Протезирование полным съемным пластиночным нейлоновым протезом  (нейлоновый микропротез)</t>
  </si>
  <si>
    <t>Препарирование зуба под коронку</t>
  </si>
  <si>
    <t>Снятие оттиска с одной челюсти альгинатным материалом</t>
  </si>
  <si>
    <t>Снятие оттиска с одной челюсти силиконовым материалом</t>
  </si>
  <si>
    <t>Избирательное пришлифовывание твердых тканей зубов</t>
  </si>
  <si>
    <t>Избирательное полирование зуба</t>
  </si>
  <si>
    <t>Фиксация коронки с использованием цемента</t>
  </si>
  <si>
    <t>Снятие несъемной ортопедической конструкции – металлической коронки</t>
  </si>
  <si>
    <t>Снятие несъемной ортопедической конструкции – литой металлокерамической коронки</t>
  </si>
  <si>
    <t>Снятие несъемной ортопедической конструкции – штампованной, пластмассовой коронки</t>
  </si>
  <si>
    <t>Восстановление зуба  коронкой металлокерамической (Норитаке Серабьен ZR Япония)</t>
  </si>
  <si>
    <t>Протезирование зубов</t>
  </si>
  <si>
    <t>Стоимость для пациента за 1 ед.</t>
  </si>
  <si>
    <t>Осмотр врача стоматолога-ортопеда</t>
  </si>
  <si>
    <t>Восстановление зуба  коронкой металлической с напылением  (штампованной)</t>
  </si>
  <si>
    <t>Фасетка,  литой зуб</t>
  </si>
  <si>
    <t xml:space="preserve">Снятие оттиска с одной челюсти </t>
  </si>
  <si>
    <t>Восстановление зуба  коронкой цельнолитой из нержавеющей стали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</si>
</sst>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;[Red]#,##0.00\ &quot;₽&quot;"/>
  </numFmts>
  <fonts count="50">
    <font>
      <sz val="10"/>
      <name val="Arial Cyr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color indexed="56"/>
      <name val="Times New Roman"/>
      <family val="1"/>
    </font>
    <font>
      <b/>
      <sz val="28"/>
      <color indexed="56"/>
      <name val="Times New Roman"/>
      <family val="1"/>
    </font>
    <font>
      <b/>
      <sz val="20"/>
      <color indexed="56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color indexed="56"/>
      <name val="Times New Roman"/>
      <family val="1"/>
    </font>
    <font>
      <sz val="10"/>
      <name val="Times New Roman"/>
      <family val="1"/>
    </font>
    <font>
      <b/>
      <sz val="24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172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00390625" style="0" customWidth="1"/>
    <col min="3" max="3" width="13.125" style="0" customWidth="1"/>
  </cols>
  <sheetData>
    <row r="1" ht="12.75">
      <c r="A1" s="6" t="e">
        <f>#REF!</f>
        <v>#REF!</v>
      </c>
    </row>
    <row r="2" ht="12.75">
      <c r="A2" t="e">
        <f>IF(INT(A1)=0,"Ноль "&amp;A23,REPLACE(A23,1,1,UPPER(LEFT(A23,1))))</f>
        <v>#REF!</v>
      </c>
    </row>
    <row r="3" spans="1:10" ht="12.7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</row>
    <row r="4" spans="1:10" ht="12.7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ht="12.75">
      <c r="A5" t="s">
        <v>6</v>
      </c>
      <c r="B5" t="s">
        <v>6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</row>
    <row r="6" spans="1:10" ht="12.75">
      <c r="A6" t="s">
        <v>6</v>
      </c>
      <c r="B6" t="s">
        <v>34</v>
      </c>
      <c r="C6" t="s">
        <v>35</v>
      </c>
      <c r="D6" t="s">
        <v>36</v>
      </c>
      <c r="E6" t="s">
        <v>37</v>
      </c>
      <c r="F6" t="s">
        <v>38</v>
      </c>
      <c r="G6" t="s">
        <v>39</v>
      </c>
      <c r="H6" t="s">
        <v>40</v>
      </c>
      <c r="I6" t="s">
        <v>41</v>
      </c>
      <c r="J6" t="s">
        <v>42</v>
      </c>
    </row>
    <row r="7" spans="1:10" ht="12.75">
      <c r="A7" t="e">
        <f>IF(AND((A1&gt;1000),OR((B14&gt;0),(B15&lt;&gt;0),(B16&lt;&gt;0))),"тысяч"," ")</f>
        <v>#REF!</v>
      </c>
      <c r="B7" t="s">
        <v>43</v>
      </c>
      <c r="C7" t="s">
        <v>44</v>
      </c>
      <c r="D7" t="s">
        <v>45</v>
      </c>
      <c r="E7" t="s">
        <v>46</v>
      </c>
      <c r="F7" t="s">
        <v>47</v>
      </c>
      <c r="G7" t="s">
        <v>48</v>
      </c>
      <c r="H7" t="s">
        <v>49</v>
      </c>
      <c r="I7" t="s">
        <v>50</v>
      </c>
      <c r="J7" t="s">
        <v>51</v>
      </c>
    </row>
    <row r="8" spans="1:10" ht="12.75">
      <c r="A8" t="e">
        <f>IF(A1&gt;1000000,"миллионов"," ")</f>
        <v>#REF!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</row>
    <row r="9" spans="1:10" ht="12.75">
      <c r="A9" t="s">
        <v>61</v>
      </c>
      <c r="B9" t="s">
        <v>62</v>
      </c>
      <c r="C9" t="s">
        <v>63</v>
      </c>
      <c r="D9" t="s">
        <v>63</v>
      </c>
      <c r="E9" t="s">
        <v>63</v>
      </c>
      <c r="F9" t="s">
        <v>61</v>
      </c>
      <c r="G9" t="s">
        <v>61</v>
      </c>
      <c r="H9" t="s">
        <v>61</v>
      </c>
      <c r="I9" t="s">
        <v>61</v>
      </c>
      <c r="J9" t="s">
        <v>61</v>
      </c>
    </row>
    <row r="11" spans="1:3" ht="12.75">
      <c r="A11">
        <v>10</v>
      </c>
      <c r="B11" t="e">
        <f aca="true" t="shared" si="0" ref="B11:B19">INT($A$1/A11*10)-(INT($A$1/A11))*10</f>
        <v>#REF!</v>
      </c>
      <c r="C11" t="e">
        <f>IF(B12=1,INDEX(A4:J4,B11+1),INDEX(A3:J3,B11+1))</f>
        <v>#REF!</v>
      </c>
    </row>
    <row r="12" spans="1:3" ht="12.75">
      <c r="A12">
        <f aca="true" t="shared" si="1" ref="A12:A19">A11*10</f>
        <v>100</v>
      </c>
      <c r="B12" t="e">
        <f t="shared" si="0"/>
        <v>#REF!</v>
      </c>
      <c r="C12" t="e">
        <f>INDEX(A5:J5,B12+1)</f>
        <v>#REF!</v>
      </c>
    </row>
    <row r="13" spans="1:3" ht="12.75">
      <c r="A13">
        <f t="shared" si="1"/>
        <v>1000</v>
      </c>
      <c r="B13" t="e">
        <f t="shared" si="0"/>
        <v>#REF!</v>
      </c>
      <c r="C13" t="e">
        <f>INDEX(A6:J6,B13+1)</f>
        <v>#REF!</v>
      </c>
    </row>
    <row r="14" spans="1:3" ht="12.75">
      <c r="A14">
        <f t="shared" si="1"/>
        <v>10000</v>
      </c>
      <c r="B14" t="e">
        <f t="shared" si="0"/>
        <v>#REF!</v>
      </c>
      <c r="C14" t="e">
        <f>IF(B15=1,INDEX(A4:J4,B14+1)&amp;A7,INDEX(A7:J7,B14+1))</f>
        <v>#REF!</v>
      </c>
    </row>
    <row r="15" spans="1:3" ht="12.75">
      <c r="A15">
        <f t="shared" si="1"/>
        <v>100000</v>
      </c>
      <c r="B15" t="e">
        <f t="shared" si="0"/>
        <v>#REF!</v>
      </c>
      <c r="C15" t="e">
        <f>INDEX(A5:J5,B15+1)</f>
        <v>#REF!</v>
      </c>
    </row>
    <row r="16" spans="1:3" ht="12.75">
      <c r="A16">
        <f t="shared" si="1"/>
        <v>1000000</v>
      </c>
      <c r="B16" t="e">
        <f t="shared" si="0"/>
        <v>#REF!</v>
      </c>
      <c r="C16" t="e">
        <f>INDEX(A6:J6,B16+1)</f>
        <v>#REF!</v>
      </c>
    </row>
    <row r="17" spans="1:3" ht="12.75">
      <c r="A17">
        <f t="shared" si="1"/>
        <v>10000000</v>
      </c>
      <c r="B17" t="e">
        <f t="shared" si="0"/>
        <v>#REF!</v>
      </c>
      <c r="C17" t="e">
        <f>IF(B18=1,INDEX(A4:J4,B17+1)&amp;A8,INDEX(A8:J8,B17+1))</f>
        <v>#REF!</v>
      </c>
    </row>
    <row r="18" spans="1:3" ht="12.75">
      <c r="A18">
        <f t="shared" si="1"/>
        <v>100000000</v>
      </c>
      <c r="B18" t="e">
        <f t="shared" si="0"/>
        <v>#REF!</v>
      </c>
      <c r="C18" t="e">
        <f>INDEX(A5:J5,B18+1)</f>
        <v>#REF!</v>
      </c>
    </row>
    <row r="19" spans="1:3" ht="12.75">
      <c r="A19">
        <f t="shared" si="1"/>
        <v>1000000000</v>
      </c>
      <c r="B19" t="e">
        <f t="shared" si="0"/>
        <v>#REF!</v>
      </c>
      <c r="C19" t="e">
        <f>INDEX(A6:J6,B19+1)</f>
        <v>#REF!</v>
      </c>
    </row>
    <row r="20" ht="12.75">
      <c r="C20" t="e">
        <f>IF(B12=1,A9,INDEX(A9:J9,B11+1))</f>
        <v>#REF!</v>
      </c>
    </row>
    <row r="21" ht="12.75">
      <c r="C21" t="e">
        <f>TEXT(ROUND((A1-INT(A1))*100,0),"00")</f>
        <v>#REF!</v>
      </c>
    </row>
    <row r="23" ht="12.75">
      <c r="A23" t="e">
        <f>TRIM(C19&amp;" "&amp;C18&amp;" "&amp;C17&amp;" "&amp;C16&amp;" "&amp;C15&amp;" "&amp;C14&amp;" "&amp;C13&amp;" "&amp;C12&amp;" "&amp;C11&amp;" "&amp;C20&amp;" "&amp;C21&amp;"коп.")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00390625" style="0" customWidth="1"/>
    <col min="3" max="3" width="13.125" style="0" customWidth="1"/>
  </cols>
  <sheetData>
    <row r="1" ht="12.75">
      <c r="A1" s="6" t="e">
        <f>#REF!</f>
        <v>#REF!</v>
      </c>
    </row>
    <row r="2" ht="12.75">
      <c r="A2" t="e">
        <f>IF(INT(A1)=0,"Ноль "&amp;A23,REPLACE(A23,1,1,UPPER(LEFT(A23,1))))</f>
        <v>#REF!</v>
      </c>
    </row>
    <row r="3" spans="1:10" ht="12.7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</row>
    <row r="4" spans="1:10" ht="12.7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</row>
    <row r="5" spans="1:10" ht="12.75">
      <c r="A5" t="s">
        <v>6</v>
      </c>
      <c r="B5" t="s">
        <v>6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</row>
    <row r="6" spans="1:10" ht="12.75">
      <c r="A6" t="s">
        <v>6</v>
      </c>
      <c r="B6" t="s">
        <v>34</v>
      </c>
      <c r="C6" t="s">
        <v>35</v>
      </c>
      <c r="D6" t="s">
        <v>36</v>
      </c>
      <c r="E6" t="s">
        <v>37</v>
      </c>
      <c r="F6" t="s">
        <v>38</v>
      </c>
      <c r="G6" t="s">
        <v>39</v>
      </c>
      <c r="H6" t="s">
        <v>40</v>
      </c>
      <c r="I6" t="s">
        <v>41</v>
      </c>
      <c r="J6" t="s">
        <v>42</v>
      </c>
    </row>
    <row r="7" spans="1:10" ht="12.75">
      <c r="A7" t="e">
        <f>IF(AND((A1&gt;1000),OR((B14&gt;0),(B15&lt;&gt;0),(B16&lt;&gt;0))),"тысяч"," ")</f>
        <v>#REF!</v>
      </c>
      <c r="B7" t="s">
        <v>43</v>
      </c>
      <c r="C7" t="s">
        <v>44</v>
      </c>
      <c r="D7" t="s">
        <v>45</v>
      </c>
      <c r="E7" t="s">
        <v>46</v>
      </c>
      <c r="F7" t="s">
        <v>47</v>
      </c>
      <c r="G7" t="s">
        <v>48</v>
      </c>
      <c r="H7" t="s">
        <v>49</v>
      </c>
      <c r="I7" t="s">
        <v>50</v>
      </c>
      <c r="J7" t="s">
        <v>51</v>
      </c>
    </row>
    <row r="8" spans="1:10" ht="12.75">
      <c r="A8" t="e">
        <f>IF(A1&gt;1000000,"миллионов"," ")</f>
        <v>#REF!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</row>
    <row r="9" spans="1:10" ht="12.75">
      <c r="A9" t="s">
        <v>61</v>
      </c>
      <c r="B9" t="s">
        <v>62</v>
      </c>
      <c r="C9" t="s">
        <v>63</v>
      </c>
      <c r="D9" t="s">
        <v>63</v>
      </c>
      <c r="E9" t="s">
        <v>63</v>
      </c>
      <c r="F9" t="s">
        <v>61</v>
      </c>
      <c r="G9" t="s">
        <v>61</v>
      </c>
      <c r="H9" t="s">
        <v>61</v>
      </c>
      <c r="I9" t="s">
        <v>61</v>
      </c>
      <c r="J9" t="s">
        <v>61</v>
      </c>
    </row>
    <row r="11" spans="1:3" ht="12.75">
      <c r="A11">
        <v>10</v>
      </c>
      <c r="B11" t="e">
        <f aca="true" t="shared" si="0" ref="B11:B19">INT($A$1/A11*10)-(INT($A$1/A11))*10</f>
        <v>#REF!</v>
      </c>
      <c r="C11" t="e">
        <f>IF(B12=1,INDEX(A4:J4,B11+1),INDEX(A3:J3,B11+1))</f>
        <v>#REF!</v>
      </c>
    </row>
    <row r="12" spans="1:3" ht="12.75">
      <c r="A12">
        <f aca="true" t="shared" si="1" ref="A12:A19">A11*10</f>
        <v>100</v>
      </c>
      <c r="B12" t="e">
        <f t="shared" si="0"/>
        <v>#REF!</v>
      </c>
      <c r="C12" t="e">
        <f>INDEX(A5:J5,B12+1)</f>
        <v>#REF!</v>
      </c>
    </row>
    <row r="13" spans="1:3" ht="12.75">
      <c r="A13">
        <f t="shared" si="1"/>
        <v>1000</v>
      </c>
      <c r="B13" t="e">
        <f t="shared" si="0"/>
        <v>#REF!</v>
      </c>
      <c r="C13" t="e">
        <f>INDEX(A6:J6,B13+1)</f>
        <v>#REF!</v>
      </c>
    </row>
    <row r="14" spans="1:3" ht="12.75">
      <c r="A14">
        <f t="shared" si="1"/>
        <v>10000</v>
      </c>
      <c r="B14" t="e">
        <f t="shared" si="0"/>
        <v>#REF!</v>
      </c>
      <c r="C14" t="e">
        <f>IF(B15=1,INDEX(A4:J4,B14+1)&amp;A7,INDEX(A7:J7,B14+1))</f>
        <v>#REF!</v>
      </c>
    </row>
    <row r="15" spans="1:3" ht="12.75">
      <c r="A15">
        <f t="shared" si="1"/>
        <v>100000</v>
      </c>
      <c r="B15" t="e">
        <f t="shared" si="0"/>
        <v>#REF!</v>
      </c>
      <c r="C15" t="e">
        <f>INDEX(A5:J5,B15+1)</f>
        <v>#REF!</v>
      </c>
    </row>
    <row r="16" spans="1:3" ht="12.75">
      <c r="A16">
        <f t="shared" si="1"/>
        <v>1000000</v>
      </c>
      <c r="B16" t="e">
        <f t="shared" si="0"/>
        <v>#REF!</v>
      </c>
      <c r="C16" t="e">
        <f>INDEX(A6:J6,B16+1)</f>
        <v>#REF!</v>
      </c>
    </row>
    <row r="17" spans="1:3" ht="12.75">
      <c r="A17">
        <f t="shared" si="1"/>
        <v>10000000</v>
      </c>
      <c r="B17" t="e">
        <f t="shared" si="0"/>
        <v>#REF!</v>
      </c>
      <c r="C17" t="e">
        <f>IF(B18=1,INDEX(A4:J4,B17+1)&amp;A8,INDEX(A8:J8,B17+1))</f>
        <v>#REF!</v>
      </c>
    </row>
    <row r="18" spans="1:3" ht="12.75">
      <c r="A18">
        <f t="shared" si="1"/>
        <v>100000000</v>
      </c>
      <c r="B18" t="e">
        <f t="shared" si="0"/>
        <v>#REF!</v>
      </c>
      <c r="C18" t="e">
        <f>INDEX(A5:J5,B18+1)</f>
        <v>#REF!</v>
      </c>
    </row>
    <row r="19" spans="1:3" ht="12.75">
      <c r="A19">
        <f t="shared" si="1"/>
        <v>1000000000</v>
      </c>
      <c r="B19" t="e">
        <f t="shared" si="0"/>
        <v>#REF!</v>
      </c>
      <c r="C19" t="e">
        <f>INDEX(A6:J6,B19+1)</f>
        <v>#REF!</v>
      </c>
    </row>
    <row r="20" ht="12.75">
      <c r="C20" t="e">
        <f>IF(B12=1,A9,INDEX(A9:J9,B11+1))</f>
        <v>#REF!</v>
      </c>
    </row>
    <row r="21" ht="12.75">
      <c r="C21" t="e">
        <f>TEXT(ROUND((A1-INT(A1))*100,0),"00")</f>
        <v>#REF!</v>
      </c>
    </row>
    <row r="23" ht="12.75">
      <c r="A23" t="e">
        <f>TRIM(C19&amp;" "&amp;C18&amp;" "&amp;C17&amp;" "&amp;C16&amp;" "&amp;C15&amp;" "&amp;C14&amp;" "&amp;C13&amp;" "&amp;C12&amp;" "&amp;C11&amp;" "&amp;C20&amp;" "&amp;C21&amp;"коп.")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1" sqref="A31:IV71"/>
    </sheetView>
  </sheetViews>
  <sheetFormatPr defaultColWidth="9.00390625" defaultRowHeight="12.75"/>
  <cols>
    <col min="1" max="1" width="7.875" style="13" customWidth="1"/>
    <col min="2" max="2" width="76.25390625" style="13" customWidth="1"/>
    <col min="3" max="3" width="15.375" style="13" customWidth="1"/>
    <col min="4" max="4" width="9.125" style="13" customWidth="1"/>
    <col min="5" max="5" width="65.125" style="13" customWidth="1"/>
    <col min="6" max="6" width="18.00390625" style="13" customWidth="1"/>
    <col min="7" max="16384" width="9.125" style="13" customWidth="1"/>
  </cols>
  <sheetData>
    <row r="1" spans="1:3" s="3" customFormat="1" ht="17.25" customHeight="1">
      <c r="A1" s="4"/>
      <c r="B1" s="1"/>
      <c r="C1" s="2" t="s">
        <v>0</v>
      </c>
    </row>
    <row r="2" spans="1:3" s="3" customFormat="1" ht="24" customHeight="1">
      <c r="A2" s="14" t="s">
        <v>64</v>
      </c>
      <c r="B2" s="11"/>
      <c r="C2" s="2" t="s">
        <v>1</v>
      </c>
    </row>
    <row r="3" spans="1:3" s="3" customFormat="1" ht="15" customHeight="1">
      <c r="A3" s="4"/>
      <c r="B3" s="5"/>
      <c r="C3" s="2" t="s">
        <v>2</v>
      </c>
    </row>
    <row r="4" spans="1:3" s="3" customFormat="1" ht="16.5" customHeight="1">
      <c r="A4" s="4"/>
      <c r="B4" s="5"/>
      <c r="C4" s="2" t="s">
        <v>65</v>
      </c>
    </row>
    <row r="5" spans="1:3" ht="21.75" customHeight="1">
      <c r="A5" s="18" t="s">
        <v>66</v>
      </c>
      <c r="B5" s="18"/>
      <c r="C5" s="18"/>
    </row>
    <row r="6" spans="1:3" ht="33.75" customHeight="1">
      <c r="A6" s="8" t="s">
        <v>3</v>
      </c>
      <c r="B6" s="16" t="s">
        <v>4</v>
      </c>
      <c r="C6" s="16" t="s">
        <v>85</v>
      </c>
    </row>
    <row r="7" spans="1:11" ht="17.25" customHeight="1">
      <c r="A7" s="17" t="s">
        <v>84</v>
      </c>
      <c r="B7" s="17"/>
      <c r="C7" s="17"/>
      <c r="G7" s="12"/>
      <c r="H7" s="12"/>
      <c r="I7" s="12"/>
      <c r="J7" s="12"/>
      <c r="K7" s="12"/>
    </row>
    <row r="8" spans="1:11" ht="28.5" customHeight="1">
      <c r="A8" s="10">
        <v>1</v>
      </c>
      <c r="B8" s="7" t="s">
        <v>86</v>
      </c>
      <c r="C8" s="15">
        <v>200</v>
      </c>
      <c r="G8" s="12"/>
      <c r="H8" s="12"/>
      <c r="I8" s="12"/>
      <c r="J8" s="12"/>
      <c r="K8" s="12"/>
    </row>
    <row r="9" spans="1:11" ht="33" customHeight="1">
      <c r="A9" s="10">
        <v>2</v>
      </c>
      <c r="B9" s="7" t="s">
        <v>74</v>
      </c>
      <c r="C9" s="15">
        <v>250</v>
      </c>
      <c r="G9" s="12"/>
      <c r="H9" s="12"/>
      <c r="I9" s="12"/>
      <c r="J9" s="12"/>
      <c r="K9" s="12"/>
    </row>
    <row r="10" spans="1:11" ht="33" customHeight="1">
      <c r="A10" s="10">
        <v>3</v>
      </c>
      <c r="B10" s="7" t="s">
        <v>5</v>
      </c>
      <c r="C10" s="9">
        <v>350</v>
      </c>
      <c r="G10" s="12"/>
      <c r="H10" s="12"/>
      <c r="I10" s="12"/>
      <c r="J10" s="12"/>
      <c r="K10" s="12"/>
    </row>
    <row r="11" spans="1:11" ht="27.75" customHeight="1">
      <c r="A11" s="10">
        <v>4</v>
      </c>
      <c r="B11" s="7" t="s">
        <v>89</v>
      </c>
      <c r="C11" s="15">
        <v>500</v>
      </c>
      <c r="G11" s="12"/>
      <c r="H11" s="12"/>
      <c r="I11" s="12"/>
      <c r="J11" s="12"/>
      <c r="K11" s="12"/>
    </row>
    <row r="12" spans="1:11" ht="23.25" customHeight="1">
      <c r="A12" s="10">
        <v>5</v>
      </c>
      <c r="B12" s="7" t="s">
        <v>75</v>
      </c>
      <c r="C12" s="15">
        <v>500</v>
      </c>
      <c r="G12" s="12"/>
      <c r="H12" s="12"/>
      <c r="I12" s="12"/>
      <c r="J12" s="12"/>
      <c r="K12" s="12"/>
    </row>
    <row r="13" spans="1:11" ht="25.5" customHeight="1">
      <c r="A13" s="10">
        <v>6</v>
      </c>
      <c r="B13" s="7" t="s">
        <v>76</v>
      </c>
      <c r="C13" s="15">
        <v>800</v>
      </c>
      <c r="G13" s="12"/>
      <c r="H13" s="12"/>
      <c r="I13" s="12"/>
      <c r="J13" s="12"/>
      <c r="K13" s="12"/>
    </row>
    <row r="14" spans="1:11" ht="28.5" customHeight="1">
      <c r="A14" s="10">
        <v>7</v>
      </c>
      <c r="B14" s="7" t="s">
        <v>77</v>
      </c>
      <c r="C14" s="15">
        <v>200</v>
      </c>
      <c r="G14" s="12"/>
      <c r="H14" s="12"/>
      <c r="I14" s="12"/>
      <c r="J14" s="12"/>
      <c r="K14" s="12"/>
    </row>
    <row r="15" spans="1:11" ht="24" customHeight="1">
      <c r="A15" s="10">
        <v>8</v>
      </c>
      <c r="B15" s="7" t="s">
        <v>78</v>
      </c>
      <c r="C15" s="15">
        <v>200</v>
      </c>
      <c r="G15" s="12"/>
      <c r="H15" s="12"/>
      <c r="I15" s="12"/>
      <c r="J15" s="12"/>
      <c r="K15" s="12"/>
    </row>
    <row r="16" spans="1:11" ht="21.75" customHeight="1">
      <c r="A16" s="10">
        <v>9</v>
      </c>
      <c r="B16" s="7" t="s">
        <v>79</v>
      </c>
      <c r="C16" s="15">
        <v>400</v>
      </c>
      <c r="G16" s="12"/>
      <c r="H16" s="12"/>
      <c r="I16" s="12"/>
      <c r="J16" s="12"/>
      <c r="K16" s="12"/>
    </row>
    <row r="17" spans="1:11" ht="24.75" customHeight="1">
      <c r="A17" s="10">
        <v>10</v>
      </c>
      <c r="B17" s="7" t="s">
        <v>80</v>
      </c>
      <c r="C17" s="15">
        <v>500</v>
      </c>
      <c r="G17" s="12"/>
      <c r="H17" s="12"/>
      <c r="I17" s="12"/>
      <c r="J17" s="12"/>
      <c r="K17" s="12"/>
    </row>
    <row r="18" spans="1:11" ht="33" customHeight="1">
      <c r="A18" s="10">
        <v>11</v>
      </c>
      <c r="B18" s="7" t="s">
        <v>81</v>
      </c>
      <c r="C18" s="15">
        <v>700</v>
      </c>
      <c r="G18" s="12"/>
      <c r="H18" s="12"/>
      <c r="I18" s="12"/>
      <c r="J18" s="12"/>
      <c r="K18" s="12"/>
    </row>
    <row r="19" spans="1:11" ht="33.75" customHeight="1">
      <c r="A19" s="10">
        <v>12</v>
      </c>
      <c r="B19" s="7" t="s">
        <v>82</v>
      </c>
      <c r="C19" s="15">
        <v>300</v>
      </c>
      <c r="G19" s="12"/>
      <c r="H19" s="12"/>
      <c r="I19" s="12"/>
      <c r="J19" s="12"/>
      <c r="K19" s="12"/>
    </row>
    <row r="20" spans="1:11" ht="27" customHeight="1">
      <c r="A20" s="10">
        <v>13</v>
      </c>
      <c r="B20" s="7" t="s">
        <v>67</v>
      </c>
      <c r="C20" s="15">
        <v>3000</v>
      </c>
      <c r="G20" s="12"/>
      <c r="H20" s="12"/>
      <c r="I20" s="12"/>
      <c r="J20" s="12"/>
      <c r="K20" s="12"/>
    </row>
    <row r="21" spans="1:11" ht="36" customHeight="1">
      <c r="A21" s="10">
        <v>14</v>
      </c>
      <c r="B21" s="7" t="s">
        <v>87</v>
      </c>
      <c r="C21" s="15">
        <v>3300</v>
      </c>
      <c r="G21" s="12"/>
      <c r="H21" s="12"/>
      <c r="I21" s="12"/>
      <c r="J21" s="12"/>
      <c r="K21" s="12"/>
    </row>
    <row r="22" spans="1:11" ht="27" customHeight="1">
      <c r="A22" s="10">
        <v>15</v>
      </c>
      <c r="B22" s="7" t="s">
        <v>90</v>
      </c>
      <c r="C22" s="15">
        <v>3700</v>
      </c>
      <c r="G22" s="12"/>
      <c r="H22" s="12"/>
      <c r="I22" s="12"/>
      <c r="J22" s="12"/>
      <c r="K22" s="12"/>
    </row>
    <row r="23" spans="1:11" ht="27" customHeight="1">
      <c r="A23" s="10">
        <v>16</v>
      </c>
      <c r="B23" s="7" t="s">
        <v>88</v>
      </c>
      <c r="C23" s="15">
        <v>3700</v>
      </c>
      <c r="G23" s="12"/>
      <c r="H23" s="12"/>
      <c r="I23" s="12"/>
      <c r="J23" s="12"/>
      <c r="K23" s="12"/>
    </row>
    <row r="24" spans="1:11" ht="34.5" customHeight="1">
      <c r="A24" s="10">
        <v>17</v>
      </c>
      <c r="B24" s="7" t="s">
        <v>83</v>
      </c>
      <c r="C24" s="15">
        <v>7000</v>
      </c>
      <c r="G24" s="12"/>
      <c r="H24" s="12"/>
      <c r="I24" s="12"/>
      <c r="J24" s="12"/>
      <c r="K24" s="12"/>
    </row>
    <row r="25" spans="1:11" ht="21" customHeight="1">
      <c r="A25" s="10">
        <v>18</v>
      </c>
      <c r="B25" s="7" t="s">
        <v>68</v>
      </c>
      <c r="C25" s="15">
        <v>12000</v>
      </c>
      <c r="G25" s="12"/>
      <c r="H25" s="12"/>
      <c r="I25" s="12"/>
      <c r="J25" s="12"/>
      <c r="K25" s="12"/>
    </row>
    <row r="26" spans="1:11" ht="24.75" customHeight="1">
      <c r="A26" s="10">
        <v>19</v>
      </c>
      <c r="B26" s="7" t="s">
        <v>69</v>
      </c>
      <c r="C26" s="15">
        <v>3000</v>
      </c>
      <c r="G26" s="12"/>
      <c r="H26" s="12"/>
      <c r="I26" s="12"/>
      <c r="J26" s="12"/>
      <c r="K26" s="12"/>
    </row>
    <row r="27" spans="1:11" ht="27.75" customHeight="1">
      <c r="A27" s="10">
        <v>20</v>
      </c>
      <c r="B27" s="7" t="s">
        <v>70</v>
      </c>
      <c r="C27" s="15">
        <v>25000</v>
      </c>
      <c r="G27" s="12"/>
      <c r="H27" s="12"/>
      <c r="I27" s="12"/>
      <c r="J27" s="12"/>
      <c r="K27" s="12"/>
    </row>
    <row r="28" spans="1:11" ht="24.75" customHeight="1">
      <c r="A28" s="10">
        <v>21</v>
      </c>
      <c r="B28" s="7" t="s">
        <v>71</v>
      </c>
      <c r="C28" s="15">
        <v>12000</v>
      </c>
      <c r="G28" s="12"/>
      <c r="H28" s="12"/>
      <c r="I28" s="12"/>
      <c r="J28" s="12"/>
      <c r="K28" s="12"/>
    </row>
    <row r="29" spans="1:11" ht="24.75" customHeight="1">
      <c r="A29" s="10">
        <v>22</v>
      </c>
      <c r="B29" s="7" t="s">
        <v>72</v>
      </c>
      <c r="C29" s="15">
        <v>15000</v>
      </c>
      <c r="G29" s="12"/>
      <c r="H29" s="12"/>
      <c r="I29" s="12"/>
      <c r="J29" s="12"/>
      <c r="K29" s="12"/>
    </row>
    <row r="30" spans="1:11" ht="36" customHeight="1">
      <c r="A30" s="10">
        <v>23</v>
      </c>
      <c r="B30" s="7" t="s">
        <v>73</v>
      </c>
      <c r="C30" s="15">
        <v>15000</v>
      </c>
      <c r="G30" s="12"/>
      <c r="H30" s="12"/>
      <c r="I30" s="12"/>
      <c r="J30" s="12"/>
      <c r="K30" s="12"/>
    </row>
    <row r="31" ht="12.75"/>
    <row r="32" ht="12.75"/>
    <row r="33" ht="12.75"/>
    <row r="34" ht="12.75"/>
    <row r="35" ht="12.75"/>
    <row r="36" ht="12.75"/>
    <row r="37" ht="12.75"/>
    <row r="38" ht="12.75"/>
    <row r="39" ht="26.25" customHeight="1"/>
    <row r="40" ht="12.75"/>
    <row r="41" ht="51" customHeight="1"/>
    <row r="42" ht="30.75" customHeight="1"/>
    <row r="43" ht="12.75"/>
    <row r="44" ht="12.75"/>
    <row r="45" ht="12.75"/>
    <row r="46" ht="12.75"/>
    <row r="47" ht="12.75"/>
    <row r="48" ht="12.75"/>
    <row r="49" ht="12.75"/>
    <row r="50" ht="39" customHeight="1"/>
    <row r="51" ht="52.5" customHeight="1"/>
    <row r="52" ht="12.75"/>
    <row r="53" ht="86.25" customHeight="1"/>
    <row r="54" ht="67.5" customHeight="1"/>
    <row r="55" ht="98.25" customHeight="1"/>
    <row r="56" ht="12.75"/>
    <row r="57" ht="12.75"/>
    <row r="58" ht="12.75"/>
    <row r="59" ht="12.75"/>
    <row r="60" ht="12.75"/>
    <row r="61" ht="12.75"/>
    <row r="62" ht="12.75"/>
    <row r="63" ht="12.75"/>
    <row r="64" ht="18.75" customHeight="1"/>
    <row r="65" ht="12.75"/>
    <row r="66" ht="12.75"/>
    <row r="67" ht="12.75"/>
    <row r="68" ht="12.75"/>
    <row r="69" ht="12.75"/>
    <row r="70" ht="12.75"/>
    <row r="71" ht="12.75"/>
    <row r="72" ht="12.75"/>
    <row r="73" ht="54" customHeight="1"/>
    <row r="74" ht="12.75"/>
    <row r="75" ht="51" customHeight="1"/>
    <row r="76" ht="33.75" customHeight="1"/>
    <row r="77" ht="36" customHeight="1"/>
    <row r="78" ht="12.75"/>
    <row r="79" ht="50.25" customHeight="1"/>
    <row r="80" ht="52.5" customHeight="1"/>
    <row r="81" ht="12.75"/>
    <row r="82" ht="12.75"/>
    <row r="83" ht="26.25" customHeight="1"/>
    <row r="84" ht="12.75"/>
    <row r="85" ht="12.75"/>
    <row r="86" ht="12.75"/>
    <row r="87" ht="12.75"/>
    <row r="88" ht="18.75" customHeight="1"/>
    <row r="89" ht="12.75"/>
    <row r="90" ht="12.75"/>
    <row r="91" ht="12.75"/>
    <row r="92" ht="12.75"/>
    <row r="93" ht="12.75"/>
    <row r="94" ht="12.75"/>
    <row r="95" ht="12.75"/>
    <row r="96" ht="40.5" customHeight="1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50.25" customHeight="1"/>
    <row r="110" ht="12.75"/>
    <row r="111" ht="55.5" customHeight="1"/>
    <row r="112" ht="12.75"/>
    <row r="113" ht="75" customHeight="1"/>
    <row r="114" ht="52.5" customHeight="1"/>
    <row r="115" ht="64.5" customHeight="1"/>
    <row r="116" ht="54.75" customHeight="1"/>
    <row r="117" ht="12.75"/>
    <row r="118" ht="12.75"/>
    <row r="119" ht="12.75"/>
    <row r="120" ht="12.75"/>
    <row r="121" ht="18" customHeight="1"/>
    <row r="122" ht="19.5" customHeight="1"/>
    <row r="123" ht="33" customHeight="1"/>
    <row r="124" ht="16.5" customHeight="1"/>
    <row r="125" ht="16.5" customHeight="1"/>
    <row r="126" ht="16.5" customHeight="1"/>
    <row r="127" ht="16.5" customHeight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9.5" customHeight="1"/>
    <row r="143" ht="12.75"/>
    <row r="144" ht="12.75" hidden="1"/>
    <row r="145" ht="12.75" hidden="1"/>
    <row r="146" ht="12.75" hidden="1"/>
    <row r="147" ht="12.75" hidden="1"/>
    <row r="148" ht="12.75" hidden="1"/>
    <row r="149" ht="12.75" hidden="1"/>
    <row r="150" ht="12.75"/>
    <row r="151" ht="12.75"/>
    <row r="152" ht="12.75" hidden="1"/>
    <row r="153" ht="12.75" hidden="1"/>
    <row r="154" ht="12.75" hidden="1"/>
    <row r="155" ht="12.75" hidden="1"/>
    <row r="156" ht="31.5" customHeight="1" hidden="1"/>
    <row r="157" ht="19.5" customHeight="1"/>
    <row r="158" ht="12.75"/>
    <row r="159" ht="12.75"/>
    <row r="160" ht="12.75"/>
    <row r="161" ht="12.75"/>
    <row r="162" ht="12.75"/>
    <row r="163" ht="23.25" customHeight="1"/>
    <row r="164" ht="12.75"/>
    <row r="165" ht="12.75"/>
    <row r="166" ht="19.5" customHeight="1"/>
    <row r="167" ht="12.75"/>
    <row r="168" ht="12.75"/>
    <row r="169" ht="12.75"/>
    <row r="170" ht="12.75"/>
    <row r="171" ht="12.75"/>
    <row r="172" ht="12.75"/>
    <row r="173" ht="12.75"/>
    <row r="174" ht="15.7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9.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</sheetData>
  <sheetProtection/>
  <mergeCells count="2">
    <mergeCell ref="A5:C5"/>
    <mergeCell ref="A7:C7"/>
  </mergeCells>
  <printOptions/>
  <pageMargins left="0.2" right="0.23" top="0.37" bottom="0.23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Белянова</dc:creator>
  <cp:keywords/>
  <dc:description/>
  <cp:lastModifiedBy>1</cp:lastModifiedBy>
  <cp:lastPrinted>2020-04-23T12:02:35Z</cp:lastPrinted>
  <dcterms:created xsi:type="dcterms:W3CDTF">2012-11-01T14:00:35Z</dcterms:created>
  <dcterms:modified xsi:type="dcterms:W3CDTF">2020-04-27T08:57:34Z</dcterms:modified>
  <cp:category/>
  <cp:version/>
  <cp:contentType/>
  <cp:contentStatus/>
</cp:coreProperties>
</file>